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" yWindow="1035" windowWidth="17820" windowHeight="1117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list'!$F$4</definedName>
    <definedName name="MJ">'Krycí list'!$G$4</definedName>
    <definedName name="Mont">Rekapitulace!$H$11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Položky!$A$1:$G$35</definedName>
    <definedName name="_xlnm.Print_Area" localSheetId="1">Rekapitulace!$A$1:$I$20</definedName>
    <definedName name="PocetMJ">'Krycí list'!$G$7</definedName>
    <definedName name="Poznamka">'Krycí list'!$B$37</definedName>
    <definedName name="Projektant">'Krycí list'!$C$7</definedName>
    <definedName name="PSV">Rekapitulace!$F$11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34" i="3"/>
  <c r="BC34" i="3"/>
  <c r="BB34" i="3"/>
  <c r="BA34" i="3"/>
  <c r="G34" i="3"/>
  <c r="BD34" i="3" s="1"/>
  <c r="BE33" i="3"/>
  <c r="BC33" i="3"/>
  <c r="BB33" i="3"/>
  <c r="BA33" i="3"/>
  <c r="G33" i="3"/>
  <c r="BD33" i="3" s="1"/>
  <c r="BD35" i="3" s="1"/>
  <c r="H10" i="2" s="1"/>
  <c r="B10" i="2"/>
  <c r="A10" i="2"/>
  <c r="BE35" i="3"/>
  <c r="I10" i="2" s="1"/>
  <c r="BC35" i="3"/>
  <c r="G10" i="2" s="1"/>
  <c r="BB35" i="3"/>
  <c r="F10" i="2" s="1"/>
  <c r="BA35" i="3"/>
  <c r="E10" i="2" s="1"/>
  <c r="G35" i="3"/>
  <c r="C35" i="3"/>
  <c r="BE30" i="3"/>
  <c r="BE31" i="3" s="1"/>
  <c r="I9" i="2" s="1"/>
  <c r="BD30" i="3"/>
  <c r="BC30" i="3"/>
  <c r="BB30" i="3"/>
  <c r="BB31" i="3" s="1"/>
  <c r="F9" i="2" s="1"/>
  <c r="BA30" i="3"/>
  <c r="BA31" i="3" s="1"/>
  <c r="E9" i="2" s="1"/>
  <c r="G30" i="3"/>
  <c r="H9" i="2"/>
  <c r="B9" i="2"/>
  <c r="A9" i="2"/>
  <c r="BD31" i="3"/>
  <c r="BC31" i="3"/>
  <c r="G9" i="2" s="1"/>
  <c r="G31" i="3"/>
  <c r="C31" i="3"/>
  <c r="BE27" i="3"/>
  <c r="BD27" i="3"/>
  <c r="BC27" i="3"/>
  <c r="BB27" i="3"/>
  <c r="BA27" i="3"/>
  <c r="G27" i="3"/>
  <c r="BE26" i="3"/>
  <c r="BD26" i="3"/>
  <c r="BC26" i="3"/>
  <c r="BB26" i="3"/>
  <c r="G26" i="3"/>
  <c r="BA26" i="3" s="1"/>
  <c r="BE24" i="3"/>
  <c r="BD24" i="3"/>
  <c r="BC24" i="3"/>
  <c r="BB24" i="3"/>
  <c r="BA24" i="3"/>
  <c r="G24" i="3"/>
  <c r="BE23" i="3"/>
  <c r="BD23" i="3"/>
  <c r="BD28" i="3" s="1"/>
  <c r="H8" i="2" s="1"/>
  <c r="BC23" i="3"/>
  <c r="BB23" i="3"/>
  <c r="G23" i="3"/>
  <c r="BA23" i="3" s="1"/>
  <c r="BE22" i="3"/>
  <c r="BE28" i="3" s="1"/>
  <c r="I8" i="2" s="1"/>
  <c r="BD22" i="3"/>
  <c r="BC22" i="3"/>
  <c r="BB22" i="3"/>
  <c r="BB28" i="3" s="1"/>
  <c r="F8" i="2" s="1"/>
  <c r="BA22" i="3"/>
  <c r="BA28" i="3" s="1"/>
  <c r="E8" i="2" s="1"/>
  <c r="G22" i="3"/>
  <c r="B8" i="2"/>
  <c r="A8" i="2"/>
  <c r="BC28" i="3"/>
  <c r="G8" i="2" s="1"/>
  <c r="C28" i="3"/>
  <c r="BE19" i="3"/>
  <c r="BD19" i="3"/>
  <c r="BC19" i="3"/>
  <c r="BB19" i="3"/>
  <c r="BA19" i="3"/>
  <c r="G19" i="3"/>
  <c r="BE18" i="3"/>
  <c r="BD18" i="3"/>
  <c r="BC18" i="3"/>
  <c r="BB18" i="3"/>
  <c r="G18" i="3"/>
  <c r="BA18" i="3" s="1"/>
  <c r="BE16" i="3"/>
  <c r="BD16" i="3"/>
  <c r="BC16" i="3"/>
  <c r="BB16" i="3"/>
  <c r="BA16" i="3"/>
  <c r="G16" i="3"/>
  <c r="BE14" i="3"/>
  <c r="BD14" i="3"/>
  <c r="BC14" i="3"/>
  <c r="BB14" i="3"/>
  <c r="G14" i="3"/>
  <c r="BA14" i="3" s="1"/>
  <c r="BE12" i="3"/>
  <c r="BD12" i="3"/>
  <c r="BC12" i="3"/>
  <c r="BB12" i="3"/>
  <c r="BA12" i="3"/>
  <c r="G12" i="3"/>
  <c r="BE10" i="3"/>
  <c r="BD10" i="3"/>
  <c r="BD20" i="3" s="1"/>
  <c r="H7" i="2" s="1"/>
  <c r="H11" i="2" s="1"/>
  <c r="C15" i="1" s="1"/>
  <c r="BC10" i="3"/>
  <c r="BB10" i="3"/>
  <c r="G10" i="3"/>
  <c r="BA10" i="3" s="1"/>
  <c r="BE8" i="3"/>
  <c r="BE20" i="3" s="1"/>
  <c r="I7" i="2" s="1"/>
  <c r="I11" i="2" s="1"/>
  <c r="C20" i="1" s="1"/>
  <c r="BD8" i="3"/>
  <c r="BC8" i="3"/>
  <c r="BB8" i="3"/>
  <c r="BB20" i="3" s="1"/>
  <c r="F7" i="2" s="1"/>
  <c r="F11" i="2" s="1"/>
  <c r="C17" i="1" s="1"/>
  <c r="BA8" i="3"/>
  <c r="BA20" i="3" s="1"/>
  <c r="E7" i="2" s="1"/>
  <c r="E11" i="2" s="1"/>
  <c r="G8" i="3"/>
  <c r="B7" i="2"/>
  <c r="A7" i="2"/>
  <c r="BC20" i="3"/>
  <c r="G7" i="2" s="1"/>
  <c r="G11" i="2" s="1"/>
  <c r="C14" i="1" s="1"/>
  <c r="C20" i="3"/>
  <c r="C4" i="3"/>
  <c r="F3" i="3"/>
  <c r="C3" i="3"/>
  <c r="C2" i="2"/>
  <c r="C1" i="2"/>
  <c r="F33" i="1"/>
  <c r="F31" i="1"/>
  <c r="F34" i="1" s="1"/>
  <c r="G8" i="1"/>
  <c r="G18" i="2" l="1"/>
  <c r="I18" i="2" s="1"/>
  <c r="G16" i="1" s="1"/>
  <c r="G17" i="2"/>
  <c r="I17" i="2" s="1"/>
  <c r="G15" i="1" s="1"/>
  <c r="G16" i="2"/>
  <c r="I16" i="2" s="1"/>
  <c r="C16" i="1"/>
  <c r="C18" i="1" s="1"/>
  <c r="C21" i="1" s="1"/>
  <c r="G20" i="3"/>
  <c r="G28" i="3"/>
  <c r="H19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<sst xmlns="http://schemas.openxmlformats.org/spreadsheetml/2006/main" count="170" uniqueCount="125">
  <si>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</si>
  <si>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</si>
  <si>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</si>
  <si>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</si>
  <si>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</si>
  <si>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</si>
  <si>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</si>
  <si>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</si>
  <si>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</si>
  <si>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</si>
  <si>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</si>
  <si>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</si>
  <si>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</si>
  <si>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</si>
  <si>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</si>
  <si>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</si>
  <si>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</si>
  <si>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</si>
  <si>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</si>
  <si>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</si>
  <si>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</si>
  <si>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</si>
  <si>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</si>
  <si>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</si>
  <si>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</si>
  <si>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</si>
  <si>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</si>
  <si>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</si>
  <si>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</si>
  <si>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</si>
  <si>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</si>
  <si>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</si>
  <si>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</si>
  <si>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</si>
  <si>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</si>
  <si>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</si>
  <si>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</si>
  <si>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</si>
  <si>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</si>
  <si>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</si>
  <si>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</si>
  <si>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</si>
  <si>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</si>
  <si>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</si>
  <si>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</si>
  <si>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</si>
  <si>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</si>
  <si>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</si>
  <si>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</si>
  <si>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</si>
  <si>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</si>
  <si>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</si>
  <si>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</si>
  <si>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</si>
  <si>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</si>
  <si>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</si>
  <si>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</si>
  <si>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</si>
  <si>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</si>
  <si>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</si>
  <si>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</si>
  <si>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</si>
  <si>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</si>
  <si>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</si>
  <si>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</si>
  <si>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</si>
  <si>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</si>
  <si>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</si>
  <si>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</si>
  <si>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</si>
  <si>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501-13,14-Demontáž VO a tepolovodu</t>
  </si>
  <si>
    <t>131 30-1201.R00</t>
  </si>
  <si>
    <t>Hloubení zapažených jam v hor.4 teplovod</t>
  </si>
  <si>
    <t>m3</t>
  </si>
  <si>
    <t>1,0*140*1,5</t>
  </si>
  <si>
    <t>131 30-1209.R00</t>
  </si>
  <si>
    <t>Příplatek za lepivost - hloubení zapaž.jam v hor.4 teplovod</t>
  </si>
  <si>
    <t>140*1,5*1</t>
  </si>
  <si>
    <t>151 10-1101.R00</t>
  </si>
  <si>
    <t xml:space="preserve">Pažení a rozepření stěn rýh - příložné </t>
  </si>
  <si>
    <t>m2</t>
  </si>
  <si>
    <t>140*2*1,5</t>
  </si>
  <si>
    <t>151 10-1111.R00</t>
  </si>
  <si>
    <t xml:space="preserve">Odstranění pažení stěn rýh - příložné </t>
  </si>
  <si>
    <t>140*1,5*2</t>
  </si>
  <si>
    <t>174 10-1101.R00</t>
  </si>
  <si>
    <t>Zásyp jam, rýh, šachet se zhutněním teplovod</t>
  </si>
  <si>
    <t>140*1,0*1,5</t>
  </si>
  <si>
    <t>115 10-1201.R00</t>
  </si>
  <si>
    <t>Čerpání vody na výšku do 10 m, přítok do 500 l předpoklad čerpání 120h</t>
  </si>
  <si>
    <t>h</t>
  </si>
  <si>
    <t>115 20</t>
  </si>
  <si>
    <t>Demontáž teplovodního potrubí vč. zaslepení odpojených částí</t>
  </si>
  <si>
    <t>m</t>
  </si>
  <si>
    <t>97</t>
  </si>
  <si>
    <t>Prorážení otvorů</t>
  </si>
  <si>
    <t>979 99-0104.R00</t>
  </si>
  <si>
    <t xml:space="preserve">Poplatek za skládku suti - beton </t>
  </si>
  <si>
    <t>t</t>
  </si>
  <si>
    <t>979 08-1111.R00</t>
  </si>
  <si>
    <t xml:space="preserve">Odvoz suti a vybour. hmot na skládku do 1 km </t>
  </si>
  <si>
    <t>979 08-1121.R00</t>
  </si>
  <si>
    <t>Příplatek k odvozu za každý další 1 km skládka do 20km</t>
  </si>
  <si>
    <t>19*2,1</t>
  </si>
  <si>
    <t>979 08-2111.R00</t>
  </si>
  <si>
    <t xml:space="preserve">Vnitrostaveništní doprava suti do 10 m </t>
  </si>
  <si>
    <t>979 08-8212.R00</t>
  </si>
  <si>
    <t xml:space="preserve">Nakládání suti na dopravní prostředky </t>
  </si>
  <si>
    <t>99</t>
  </si>
  <si>
    <t>Staveništní přesun hmot</t>
  </si>
  <si>
    <t>998 27-6101.R00</t>
  </si>
  <si>
    <t xml:space="preserve">Přesun hmot </t>
  </si>
  <si>
    <t>M21</t>
  </si>
  <si>
    <t>Elektromontáže</t>
  </si>
  <si>
    <t>01</t>
  </si>
  <si>
    <t xml:space="preserve">Demontáž stožáru osvětlení, včetně základů </t>
  </si>
  <si>
    <t>kus</t>
  </si>
  <si>
    <t>02</t>
  </si>
  <si>
    <t xml:space="preserve">Odpojení a zaslepení kábelu V.O. </t>
  </si>
  <si>
    <t>soubor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</si>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</sst>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K12" sqref="K1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124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123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Rekapitulace!A16</f>
        <v>Mimořádně ztížené dopravní podmínky 3,5%</v>
      </c>
      <c r="E14" s="49"/>
      <c r="F14" s="50"/>
      <c r="G14" s="47">
        <f>Rekapitulace!I16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Rekapitulace!A17</f>
        <v>Provozní vlivy 0,9%</v>
      </c>
      <c r="E15" s="51"/>
      <c r="F15" s="52"/>
      <c r="G15" s="47">
        <f>Rekapitulace!I17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Rekapitulace!A18</f>
        <v>Zařízení staveniště 2,5%</v>
      </c>
      <c r="E16" s="51"/>
      <c r="F16" s="52"/>
      <c r="G16" s="47">
        <f>Rekapitulace!I18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0"/>
  <sheetViews>
    <sheetView workbookViewId="0">
      <selection activeCell="H19" sqref="H19:I1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501-13,14-Demontáž VO a tepolovodu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Položky!BA20</f>
        <v>0</v>
      </c>
      <c r="F7" s="203">
        <f>Položky!BB20</f>
        <v>0</v>
      </c>
      <c r="G7" s="203">
        <f>Položky!BC20</f>
        <v>0</v>
      </c>
      <c r="H7" s="203">
        <f>Položky!BD20</f>
        <v>0</v>
      </c>
      <c r="I7" s="204">
        <f>Položky!BE20</f>
        <v>0</v>
      </c>
    </row>
    <row r="8" spans="1:57" s="11" customFormat="1" x14ac:dyDescent="0.2">
      <c r="A8" s="201" t="str">
        <f>Položky!B21</f>
        <v>97</v>
      </c>
      <c r="B8" s="99" t="str">
        <f>Položky!C21</f>
        <v>Prorážení otvorů</v>
      </c>
      <c r="C8" s="100"/>
      <c r="D8" s="101"/>
      <c r="E8" s="202">
        <f>Položky!BA28</f>
        <v>0</v>
      </c>
      <c r="F8" s="203">
        <f>Položky!BB28</f>
        <v>0</v>
      </c>
      <c r="G8" s="203">
        <f>Položky!BC28</f>
        <v>0</v>
      </c>
      <c r="H8" s="203">
        <f>Položky!BD28</f>
        <v>0</v>
      </c>
      <c r="I8" s="204">
        <f>Položky!BE28</f>
        <v>0</v>
      </c>
    </row>
    <row r="9" spans="1:57" s="11" customFormat="1" x14ac:dyDescent="0.2">
      <c r="A9" s="201" t="str">
        <f>Položky!B29</f>
        <v>99</v>
      </c>
      <c r="B9" s="99" t="str">
        <f>Položky!C29</f>
        <v>Staveništní přesun hmot</v>
      </c>
      <c r="C9" s="100"/>
      <c r="D9" s="101"/>
      <c r="E9" s="202">
        <f>Položky!BA31</f>
        <v>0</v>
      </c>
      <c r="F9" s="203">
        <f>Položky!BB31</f>
        <v>0</v>
      </c>
      <c r="G9" s="203">
        <f>Položky!BC31</f>
        <v>0</v>
      </c>
      <c r="H9" s="203">
        <f>Položky!BD31</f>
        <v>0</v>
      </c>
      <c r="I9" s="204">
        <f>Položky!BE31</f>
        <v>0</v>
      </c>
    </row>
    <row r="10" spans="1:57" s="11" customFormat="1" ht="13.5" thickBot="1" x14ac:dyDescent="0.25">
      <c r="A10" s="201" t="str">
        <f>Položky!B32</f>
        <v>M21</v>
      </c>
      <c r="B10" s="99" t="str">
        <f>Položky!C32</f>
        <v>Elektromontáže</v>
      </c>
      <c r="C10" s="100"/>
      <c r="D10" s="101"/>
      <c r="E10" s="202">
        <f>Položky!BA35</f>
        <v>0</v>
      </c>
      <c r="F10" s="203">
        <f>Položky!BB35</f>
        <v>0</v>
      </c>
      <c r="G10" s="203">
        <f>Položky!BC35</f>
        <v>0</v>
      </c>
      <c r="H10" s="203">
        <f>Položky!BD35</f>
        <v>0</v>
      </c>
      <c r="I10" s="204">
        <f>Položky!BE35</f>
        <v>0</v>
      </c>
    </row>
    <row r="11" spans="1:57" s="107" customFormat="1" ht="13.5" thickBot="1" x14ac:dyDescent="0.25">
      <c r="A11" s="102"/>
      <c r="B11" s="94" t="s">
        <v>50</v>
      </c>
      <c r="C11" s="94"/>
      <c r="D11" s="103"/>
      <c r="E11" s="104">
        <f>SUM(E7:E10)</f>
        <v>0</v>
      </c>
      <c r="F11" s="105">
        <f>SUM(F7:F10)</f>
        <v>0</v>
      </c>
      <c r="G11" s="105">
        <f>SUM(G7:G10)</f>
        <v>0</v>
      </c>
      <c r="H11" s="105">
        <f>SUM(H7:H10)</f>
        <v>0</v>
      </c>
      <c r="I11" s="106">
        <f>SUM(I7:I10)</f>
        <v>0</v>
      </c>
    </row>
    <row r="12" spans="1:57" x14ac:dyDescent="0.2">
      <c r="A12" s="100"/>
      <c r="B12" s="100"/>
      <c r="C12" s="100"/>
      <c r="D12" s="100"/>
      <c r="E12" s="100"/>
      <c r="F12" s="100"/>
      <c r="G12" s="100"/>
      <c r="H12" s="100"/>
      <c r="I12" s="100"/>
    </row>
    <row r="13" spans="1:57" ht="19.5" customHeight="1" x14ac:dyDescent="0.25">
      <c r="A13" s="108" t="s">
        <v>51</v>
      </c>
      <c r="B13" s="108"/>
      <c r="C13" s="108"/>
      <c r="D13" s="108"/>
      <c r="E13" s="108"/>
      <c r="F13" s="108"/>
      <c r="G13" s="109"/>
      <c r="H13" s="108"/>
      <c r="I13" s="108"/>
      <c r="BA13" s="32"/>
      <c r="BB13" s="32"/>
      <c r="BC13" s="32"/>
      <c r="BD13" s="32"/>
      <c r="BE13" s="32"/>
    </row>
    <row r="14" spans="1:57" ht="13.5" thickBot="1" x14ac:dyDescent="0.25">
      <c r="A14" s="110"/>
      <c r="B14" s="110"/>
      <c r="C14" s="110"/>
      <c r="D14" s="110"/>
      <c r="E14" s="110"/>
      <c r="F14" s="110"/>
      <c r="G14" s="110"/>
      <c r="H14" s="110"/>
      <c r="I14" s="110"/>
    </row>
    <row r="15" spans="1:57" x14ac:dyDescent="0.2">
      <c r="A15" s="111" t="s">
        <v>52</v>
      </c>
      <c r="B15" s="112"/>
      <c r="C15" s="112"/>
      <c r="D15" s="113"/>
      <c r="E15" s="114" t="s">
        <v>53</v>
      </c>
      <c r="F15" s="115" t="s">
        <v>54</v>
      </c>
      <c r="G15" s="116" t="s">
        <v>55</v>
      </c>
      <c r="H15" s="117"/>
      <c r="I15" s="118" t="s">
        <v>53</v>
      </c>
    </row>
    <row r="16" spans="1:57" x14ac:dyDescent="0.2">
      <c r="A16" s="119" t="s">
        <v>120</v>
      </c>
      <c r="B16" s="120"/>
      <c r="C16" s="120"/>
      <c r="D16" s="121"/>
      <c r="E16" s="122"/>
      <c r="F16" s="123">
        <v>0</v>
      </c>
      <c r="G16" s="124">
        <f>CHOOSE(BA16+1,HSV+PSV,HSV+PSV+Mont,HSV+PSV+Dodavka+Mont,HSV,PSV,Mont,Dodavka,Mont+Dodavka,0)</f>
        <v>0</v>
      </c>
      <c r="H16" s="125"/>
      <c r="I16" s="126">
        <f>E16+F16*G16/100</f>
        <v>0</v>
      </c>
      <c r="BA16">
        <v>0</v>
      </c>
    </row>
    <row r="17" spans="1:53" x14ac:dyDescent="0.2">
      <c r="A17" s="119" t="s">
        <v>121</v>
      </c>
      <c r="B17" s="120"/>
      <c r="C17" s="120"/>
      <c r="D17" s="121"/>
      <c r="E17" s="122"/>
      <c r="F17" s="123">
        <v>0</v>
      </c>
      <c r="G17" s="124">
        <f>CHOOSE(BA17+1,HSV+PSV,HSV+PSV+Mont,HSV+PSV+Dodavka+Mont,HSV,PSV,Mont,Dodavka,Mont+Dodavka,0)</f>
        <v>0</v>
      </c>
      <c r="H17" s="125"/>
      <c r="I17" s="126">
        <f>E17+F17*G17/100</f>
        <v>0</v>
      </c>
      <c r="BA17">
        <v>0</v>
      </c>
    </row>
    <row r="18" spans="1:53" x14ac:dyDescent="0.2">
      <c r="A18" s="119" t="s">
        <v>122</v>
      </c>
      <c r="B18" s="120"/>
      <c r="C18" s="120"/>
      <c r="D18" s="121"/>
      <c r="E18" s="122"/>
      <c r="F18" s="123">
        <v>0</v>
      </c>
      <c r="G18" s="124">
        <f>CHOOSE(BA18+1,HSV+PSV,HSV+PSV+Mont,HSV+PSV+Dodavka+Mont,HSV,PSV,Mont,Dodavka,Mont+Dodavka,0)</f>
        <v>0</v>
      </c>
      <c r="H18" s="125"/>
      <c r="I18" s="126">
        <f>E18+F18*G18/100</f>
        <v>0</v>
      </c>
      <c r="BA18">
        <v>0</v>
      </c>
    </row>
    <row r="19" spans="1:53" ht="13.5" thickBot="1" x14ac:dyDescent="0.25">
      <c r="A19" s="127"/>
      <c r="B19" s="128" t="s">
        <v>56</v>
      </c>
      <c r="C19" s="129"/>
      <c r="D19" s="130"/>
      <c r="E19" s="131"/>
      <c r="F19" s="132"/>
      <c r="G19" s="132"/>
      <c r="H19" s="133">
        <f>SUM(I16:I18)</f>
        <v>0</v>
      </c>
      <c r="I19" s="134"/>
    </row>
    <row r="20" spans="1:53" x14ac:dyDescent="0.2">
      <c r="A20" s="110"/>
      <c r="B20" s="110"/>
      <c r="C20" s="110"/>
      <c r="D20" s="110"/>
      <c r="E20" s="110"/>
      <c r="F20" s="110"/>
      <c r="G20" s="110"/>
      <c r="H20" s="110"/>
      <c r="I20" s="110"/>
    </row>
    <row r="21" spans="1:53" x14ac:dyDescent="0.2">
      <c r="B21" s="107"/>
      <c r="F21" s="135"/>
      <c r="G21" s="136"/>
      <c r="H21" s="136"/>
      <c r="I21" s="137"/>
    </row>
    <row r="22" spans="1:53" x14ac:dyDescent="0.2">
      <c r="F22" s="135"/>
      <c r="G22" s="136"/>
      <c r="H22" s="136"/>
      <c r="I22" s="137"/>
    </row>
    <row r="23" spans="1:53" x14ac:dyDescent="0.2">
      <c r="F23" s="135"/>
      <c r="G23" s="136"/>
      <c r="H23" s="136"/>
      <c r="I23" s="137"/>
    </row>
    <row r="24" spans="1:53" x14ac:dyDescent="0.2"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8"/>
  <sheetViews>
    <sheetView showGridLines="0" showZeros="0" zoomScaleNormal="100" workbookViewId="0">
      <selection activeCell="A35" sqref="A35:IV37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501-13,14-Demontáž VO a tepolovodu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210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210</v>
      </c>
      <c r="F9" s="184"/>
      <c r="G9" s="185"/>
      <c r="M9" s="186" t="s">
        <v>74</v>
      </c>
      <c r="O9" s="172"/>
    </row>
    <row r="10" spans="1:104" ht="22.5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210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77</v>
      </c>
      <c r="D11" s="182"/>
      <c r="E11" s="183">
        <v>210</v>
      </c>
      <c r="F11" s="184"/>
      <c r="G11" s="185"/>
      <c r="M11" s="186" t="s">
        <v>77</v>
      </c>
      <c r="O11" s="172"/>
    </row>
    <row r="12" spans="1:104" x14ac:dyDescent="0.2">
      <c r="A12" s="173">
        <v>3</v>
      </c>
      <c r="B12" s="174" t="s">
        <v>78</v>
      </c>
      <c r="C12" s="175" t="s">
        <v>79</v>
      </c>
      <c r="D12" s="176" t="s">
        <v>80</v>
      </c>
      <c r="E12" s="177">
        <v>420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9.8999999999999999E-4</v>
      </c>
    </row>
    <row r="13" spans="1:104" x14ac:dyDescent="0.2">
      <c r="A13" s="179"/>
      <c r="B13" s="180"/>
      <c r="C13" s="181" t="s">
        <v>81</v>
      </c>
      <c r="D13" s="182"/>
      <c r="E13" s="183">
        <v>420</v>
      </c>
      <c r="F13" s="184"/>
      <c r="G13" s="185"/>
      <c r="M13" s="186" t="s">
        <v>81</v>
      </c>
      <c r="O13" s="172"/>
    </row>
    <row r="14" spans="1:104" x14ac:dyDescent="0.2">
      <c r="A14" s="173">
        <v>4</v>
      </c>
      <c r="B14" s="174" t="s">
        <v>82</v>
      </c>
      <c r="C14" s="175" t="s">
        <v>83</v>
      </c>
      <c r="D14" s="176" t="s">
        <v>80</v>
      </c>
      <c r="E14" s="177">
        <v>420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84</v>
      </c>
      <c r="D15" s="182"/>
      <c r="E15" s="183">
        <v>420</v>
      </c>
      <c r="F15" s="184"/>
      <c r="G15" s="185"/>
      <c r="M15" s="186" t="s">
        <v>84</v>
      </c>
      <c r="O15" s="172"/>
    </row>
    <row r="16" spans="1:104" x14ac:dyDescent="0.2">
      <c r="A16" s="173">
        <v>5</v>
      </c>
      <c r="B16" s="174" t="s">
        <v>85</v>
      </c>
      <c r="C16" s="175" t="s">
        <v>86</v>
      </c>
      <c r="D16" s="176" t="s">
        <v>73</v>
      </c>
      <c r="E16" s="177">
        <v>210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87</v>
      </c>
      <c r="D17" s="182"/>
      <c r="E17" s="183">
        <v>210</v>
      </c>
      <c r="F17" s="184"/>
      <c r="G17" s="185"/>
      <c r="M17" s="186" t="s">
        <v>87</v>
      </c>
      <c r="O17" s="172"/>
    </row>
    <row r="18" spans="1:104" ht="22.5" x14ac:dyDescent="0.2">
      <c r="A18" s="173">
        <v>6</v>
      </c>
      <c r="B18" s="174" t="s">
        <v>88</v>
      </c>
      <c r="C18" s="175" t="s">
        <v>89</v>
      </c>
      <c r="D18" s="176" t="s">
        <v>90</v>
      </c>
      <c r="E18" s="177">
        <v>120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ht="22.5" x14ac:dyDescent="0.2">
      <c r="A19" s="173">
        <v>7</v>
      </c>
      <c r="B19" s="174" t="s">
        <v>91</v>
      </c>
      <c r="C19" s="175" t="s">
        <v>92</v>
      </c>
      <c r="D19" s="176" t="s">
        <v>93</v>
      </c>
      <c r="E19" s="177">
        <v>140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7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0</v>
      </c>
    </row>
    <row r="20" spans="1:104" x14ac:dyDescent="0.2">
      <c r="A20" s="187"/>
      <c r="B20" s="188" t="s">
        <v>68</v>
      </c>
      <c r="C20" s="189" t="str">
        <f>CONCATENATE(B7," ",C7)</f>
        <v>1 Zemní práce</v>
      </c>
      <c r="D20" s="187"/>
      <c r="E20" s="190"/>
      <c r="F20" s="190"/>
      <c r="G20" s="191">
        <f>SUM(G7:G19)</f>
        <v>0</v>
      </c>
      <c r="O20" s="172">
        <v>4</v>
      </c>
      <c r="BA20" s="192">
        <f>SUM(BA7:BA19)</f>
        <v>0</v>
      </c>
      <c r="BB20" s="192">
        <f>SUM(BB7:BB19)</f>
        <v>0</v>
      </c>
      <c r="BC20" s="192">
        <f>SUM(BC7:BC19)</f>
        <v>0</v>
      </c>
      <c r="BD20" s="192">
        <f>SUM(BD7:BD19)</f>
        <v>0</v>
      </c>
      <c r="BE20" s="192">
        <f>SUM(BE7:BE19)</f>
        <v>0</v>
      </c>
    </row>
    <row r="21" spans="1:104" x14ac:dyDescent="0.2">
      <c r="A21" s="165" t="s">
        <v>65</v>
      </c>
      <c r="B21" s="166" t="s">
        <v>94</v>
      </c>
      <c r="C21" s="167" t="s">
        <v>95</v>
      </c>
      <c r="D21" s="168"/>
      <c r="E21" s="169"/>
      <c r="F21" s="169"/>
      <c r="G21" s="170"/>
      <c r="H21" s="171"/>
      <c r="I21" s="171"/>
      <c r="O21" s="172">
        <v>1</v>
      </c>
    </row>
    <row r="22" spans="1:104" x14ac:dyDescent="0.2">
      <c r="A22" s="173">
        <v>8</v>
      </c>
      <c r="B22" s="174" t="s">
        <v>96</v>
      </c>
      <c r="C22" s="175" t="s">
        <v>97</v>
      </c>
      <c r="D22" s="176" t="s">
        <v>98</v>
      </c>
      <c r="E22" s="177">
        <v>2.1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3">
        <v>9</v>
      </c>
      <c r="B23" s="174" t="s">
        <v>99</v>
      </c>
      <c r="C23" s="175" t="s">
        <v>100</v>
      </c>
      <c r="D23" s="176" t="s">
        <v>98</v>
      </c>
      <c r="E23" s="177">
        <v>2.1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0</v>
      </c>
      <c r="AC23" s="139">
        <v>9</v>
      </c>
      <c r="AZ23" s="139">
        <v>1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0</v>
      </c>
    </row>
    <row r="24" spans="1:104" x14ac:dyDescent="0.2">
      <c r="A24" s="173">
        <v>10</v>
      </c>
      <c r="B24" s="174" t="s">
        <v>101</v>
      </c>
      <c r="C24" s="175" t="s">
        <v>102</v>
      </c>
      <c r="D24" s="176" t="s">
        <v>98</v>
      </c>
      <c r="E24" s="177">
        <v>39.9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10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9"/>
      <c r="B25" s="180"/>
      <c r="C25" s="181" t="s">
        <v>103</v>
      </c>
      <c r="D25" s="182"/>
      <c r="E25" s="183">
        <v>39.9</v>
      </c>
      <c r="F25" s="184"/>
      <c r="G25" s="185"/>
      <c r="M25" s="186" t="s">
        <v>103</v>
      </c>
      <c r="O25" s="172"/>
    </row>
    <row r="26" spans="1:104" x14ac:dyDescent="0.2">
      <c r="A26" s="173">
        <v>11</v>
      </c>
      <c r="B26" s="174" t="s">
        <v>104</v>
      </c>
      <c r="C26" s="175" t="s">
        <v>105</v>
      </c>
      <c r="D26" s="176" t="s">
        <v>98</v>
      </c>
      <c r="E26" s="177">
        <v>2.1</v>
      </c>
      <c r="F26" s="177">
        <v>0</v>
      </c>
      <c r="G26" s="178">
        <f>E26*F26</f>
        <v>0</v>
      </c>
      <c r="O26" s="172">
        <v>2</v>
      </c>
      <c r="AA26" s="139">
        <v>12</v>
      </c>
      <c r="AB26" s="139">
        <v>0</v>
      </c>
      <c r="AC26" s="139">
        <v>11</v>
      </c>
      <c r="AZ26" s="139">
        <v>1</v>
      </c>
      <c r="BA26" s="139">
        <f>IF(AZ26=1,G26,0)</f>
        <v>0</v>
      </c>
      <c r="BB26" s="139">
        <f>IF(AZ26=2,G26,0)</f>
        <v>0</v>
      </c>
      <c r="BC26" s="139">
        <f>IF(AZ26=3,G26,0)</f>
        <v>0</v>
      </c>
      <c r="BD26" s="139">
        <f>IF(AZ26=4,G26,0)</f>
        <v>0</v>
      </c>
      <c r="BE26" s="139">
        <f>IF(AZ26=5,G26,0)</f>
        <v>0</v>
      </c>
      <c r="CZ26" s="139">
        <v>0</v>
      </c>
    </row>
    <row r="27" spans="1:104" x14ac:dyDescent="0.2">
      <c r="A27" s="173">
        <v>12</v>
      </c>
      <c r="B27" s="174" t="s">
        <v>106</v>
      </c>
      <c r="C27" s="175" t="s">
        <v>107</v>
      </c>
      <c r="D27" s="176" t="s">
        <v>98</v>
      </c>
      <c r="E27" s="177">
        <v>2.1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12</v>
      </c>
      <c r="AZ27" s="139">
        <v>1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0</v>
      </c>
    </row>
    <row r="28" spans="1:104" x14ac:dyDescent="0.2">
      <c r="A28" s="187"/>
      <c r="B28" s="188" t="s">
        <v>68</v>
      </c>
      <c r="C28" s="189" t="str">
        <f>CONCATENATE(B21," ",C21)</f>
        <v>97 Prorážení otvorů</v>
      </c>
      <c r="D28" s="187"/>
      <c r="E28" s="190"/>
      <c r="F28" s="190"/>
      <c r="G28" s="191">
        <f>SUM(G21:G27)</f>
        <v>0</v>
      </c>
      <c r="O28" s="172">
        <v>4</v>
      </c>
      <c r="BA28" s="192">
        <f>SUM(BA21:BA27)</f>
        <v>0</v>
      </c>
      <c r="BB28" s="192">
        <f>SUM(BB21:BB27)</f>
        <v>0</v>
      </c>
      <c r="BC28" s="192">
        <f>SUM(BC21:BC27)</f>
        <v>0</v>
      </c>
      <c r="BD28" s="192">
        <f>SUM(BD21:BD27)</f>
        <v>0</v>
      </c>
      <c r="BE28" s="192">
        <f>SUM(BE21:BE27)</f>
        <v>0</v>
      </c>
    </row>
    <row r="29" spans="1:104" x14ac:dyDescent="0.2">
      <c r="A29" s="165" t="s">
        <v>65</v>
      </c>
      <c r="B29" s="166" t="s">
        <v>108</v>
      </c>
      <c r="C29" s="167" t="s">
        <v>109</v>
      </c>
      <c r="D29" s="168"/>
      <c r="E29" s="169"/>
      <c r="F29" s="169"/>
      <c r="G29" s="170"/>
      <c r="H29" s="171"/>
      <c r="I29" s="171"/>
      <c r="O29" s="172">
        <v>1</v>
      </c>
    </row>
    <row r="30" spans="1:104" x14ac:dyDescent="0.2">
      <c r="A30" s="173">
        <v>13</v>
      </c>
      <c r="B30" s="174" t="s">
        <v>110</v>
      </c>
      <c r="C30" s="175" t="s">
        <v>111</v>
      </c>
      <c r="D30" s="176" t="s">
        <v>98</v>
      </c>
      <c r="E30" s="177">
        <v>0.6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13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0</v>
      </c>
    </row>
    <row r="31" spans="1:104" x14ac:dyDescent="0.2">
      <c r="A31" s="187"/>
      <c r="B31" s="188" t="s">
        <v>68</v>
      </c>
      <c r="C31" s="189" t="str">
        <f>CONCATENATE(B29," ",C29)</f>
        <v>99 Staveništní přesun hmot</v>
      </c>
      <c r="D31" s="187"/>
      <c r="E31" s="190"/>
      <c r="F31" s="190"/>
      <c r="G31" s="191">
        <f>SUM(G29:G30)</f>
        <v>0</v>
      </c>
      <c r="O31" s="172">
        <v>4</v>
      </c>
      <c r="BA31" s="192">
        <f>SUM(BA29:BA30)</f>
        <v>0</v>
      </c>
      <c r="BB31" s="192">
        <f>SUM(BB29:BB30)</f>
        <v>0</v>
      </c>
      <c r="BC31" s="192">
        <f>SUM(BC29:BC30)</f>
        <v>0</v>
      </c>
      <c r="BD31" s="192">
        <f>SUM(BD29:BD30)</f>
        <v>0</v>
      </c>
      <c r="BE31" s="192">
        <f>SUM(BE29:BE30)</f>
        <v>0</v>
      </c>
    </row>
    <row r="32" spans="1:104" x14ac:dyDescent="0.2">
      <c r="A32" s="165" t="s">
        <v>65</v>
      </c>
      <c r="B32" s="166" t="s">
        <v>112</v>
      </c>
      <c r="C32" s="167" t="s">
        <v>113</v>
      </c>
      <c r="D32" s="168"/>
      <c r="E32" s="169"/>
      <c r="F32" s="169"/>
      <c r="G32" s="170"/>
      <c r="H32" s="171"/>
      <c r="I32" s="171"/>
      <c r="O32" s="172">
        <v>1</v>
      </c>
    </row>
    <row r="33" spans="1:104" x14ac:dyDescent="0.2">
      <c r="A33" s="173">
        <v>14</v>
      </c>
      <c r="B33" s="174" t="s">
        <v>114</v>
      </c>
      <c r="C33" s="175" t="s">
        <v>115</v>
      </c>
      <c r="D33" s="176" t="s">
        <v>116</v>
      </c>
      <c r="E33" s="177">
        <v>6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14</v>
      </c>
      <c r="AZ33" s="139">
        <v>4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0</v>
      </c>
    </row>
    <row r="34" spans="1:104" x14ac:dyDescent="0.2">
      <c r="A34" s="173">
        <v>15</v>
      </c>
      <c r="B34" s="174" t="s">
        <v>117</v>
      </c>
      <c r="C34" s="175" t="s">
        <v>118</v>
      </c>
      <c r="D34" s="176" t="s">
        <v>119</v>
      </c>
      <c r="E34" s="177">
        <v>1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15</v>
      </c>
      <c r="AZ34" s="139">
        <v>4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 x14ac:dyDescent="0.2">
      <c r="A35" s="187"/>
      <c r="B35" s="188" t="s">
        <v>68</v>
      </c>
      <c r="C35" s="189" t="str">
        <f>CONCATENATE(B32," ",C32)</f>
        <v>M21 Elektromontáže</v>
      </c>
      <c r="D35" s="187"/>
      <c r="E35" s="190"/>
      <c r="F35" s="190"/>
      <c r="G35" s="191">
        <f>SUM(G32:G34)</f>
        <v>0</v>
      </c>
      <c r="O35" s="172">
        <v>4</v>
      </c>
      <c r="BA35" s="192">
        <f>SUM(BA32:BA34)</f>
        <v>0</v>
      </c>
      <c r="BB35" s="192">
        <f>SUM(BB32:BB34)</f>
        <v>0</v>
      </c>
      <c r="BC35" s="192">
        <f>SUM(BC32:BC34)</f>
        <v>0</v>
      </c>
      <c r="BD35" s="192">
        <f>SUM(BD32:BD34)</f>
        <v>0</v>
      </c>
      <c r="BE35" s="192">
        <f>SUM(BE32:BE34)</f>
        <v>0</v>
      </c>
    </row>
    <row r="36" spans="1:104" x14ac:dyDescent="0.2">
      <c r="A36" s="140"/>
      <c r="B36" s="140"/>
      <c r="C36" s="140"/>
      <c r="D36" s="140"/>
      <c r="E36" s="140"/>
      <c r="F36" s="140"/>
      <c r="G36" s="140"/>
    </row>
    <row r="37" spans="1:104" x14ac:dyDescent="0.2">
      <c r="E37" s="139"/>
    </row>
    <row r="38" spans="1:104" x14ac:dyDescent="0.2">
      <c r="E38" s="139"/>
    </row>
    <row r="39" spans="1:104" x14ac:dyDescent="0.2">
      <c r="E39" s="139"/>
    </row>
    <row r="40" spans="1:104" x14ac:dyDescent="0.2">
      <c r="E40" s="139"/>
    </row>
    <row r="41" spans="1:104" x14ac:dyDescent="0.2">
      <c r="E41" s="139"/>
    </row>
    <row r="42" spans="1:104" x14ac:dyDescent="0.2">
      <c r="E42" s="139"/>
    </row>
    <row r="43" spans="1:104" x14ac:dyDescent="0.2">
      <c r="E43" s="139"/>
    </row>
    <row r="44" spans="1:104" x14ac:dyDescent="0.2">
      <c r="E44" s="139"/>
    </row>
    <row r="45" spans="1:104" x14ac:dyDescent="0.2">
      <c r="E45" s="139"/>
    </row>
    <row r="46" spans="1:104" x14ac:dyDescent="0.2">
      <c r="E46" s="139"/>
    </row>
    <row r="47" spans="1:104" x14ac:dyDescent="0.2">
      <c r="E47" s="139"/>
    </row>
    <row r="48" spans="1:104" x14ac:dyDescent="0.2">
      <c r="E48" s="139"/>
    </row>
    <row r="49" spans="1:7" x14ac:dyDescent="0.2">
      <c r="E49" s="139"/>
    </row>
    <row r="50" spans="1:7" x14ac:dyDescent="0.2">
      <c r="E50" s="139"/>
    </row>
    <row r="51" spans="1:7" x14ac:dyDescent="0.2">
      <c r="E51" s="139"/>
    </row>
    <row r="52" spans="1:7" x14ac:dyDescent="0.2">
      <c r="E52" s="139"/>
    </row>
    <row r="53" spans="1:7" x14ac:dyDescent="0.2">
      <c r="E53" s="139"/>
    </row>
    <row r="54" spans="1:7" x14ac:dyDescent="0.2">
      <c r="E54" s="139"/>
    </row>
    <row r="55" spans="1:7" x14ac:dyDescent="0.2">
      <c r="E55" s="139"/>
    </row>
    <row r="56" spans="1:7" x14ac:dyDescent="0.2">
      <c r="E56" s="139"/>
    </row>
    <row r="57" spans="1:7" x14ac:dyDescent="0.2">
      <c r="E57" s="139"/>
    </row>
    <row r="58" spans="1:7" x14ac:dyDescent="0.2">
      <c r="E58" s="139"/>
    </row>
    <row r="59" spans="1:7" x14ac:dyDescent="0.2">
      <c r="A59" s="193"/>
      <c r="B59" s="193"/>
      <c r="C59" s="193"/>
      <c r="D59" s="193"/>
      <c r="E59" s="193"/>
      <c r="F59" s="193"/>
      <c r="G59" s="193"/>
    </row>
    <row r="60" spans="1:7" x14ac:dyDescent="0.2">
      <c r="A60" s="193"/>
      <c r="B60" s="193"/>
      <c r="C60" s="193"/>
      <c r="D60" s="193"/>
      <c r="E60" s="193"/>
      <c r="F60" s="193"/>
      <c r="G60" s="193"/>
    </row>
    <row r="61" spans="1:7" x14ac:dyDescent="0.2">
      <c r="A61" s="193"/>
      <c r="B61" s="193"/>
      <c r="C61" s="193"/>
      <c r="D61" s="193"/>
      <c r="E61" s="193"/>
      <c r="F61" s="193"/>
      <c r="G61" s="193"/>
    </row>
    <row r="62" spans="1:7" x14ac:dyDescent="0.2">
      <c r="A62" s="193"/>
      <c r="B62" s="193"/>
      <c r="C62" s="193"/>
      <c r="D62" s="193"/>
      <c r="E62" s="193"/>
      <c r="F62" s="193"/>
      <c r="G62" s="193"/>
    </row>
    <row r="63" spans="1:7" x14ac:dyDescent="0.2">
      <c r="E63" s="139"/>
    </row>
    <row r="64" spans="1:7" x14ac:dyDescent="0.2">
      <c r="E64" s="139"/>
    </row>
    <row r="65" spans="5:5" x14ac:dyDescent="0.2">
      <c r="E65" s="139"/>
    </row>
    <row r="66" spans="5:5" x14ac:dyDescent="0.2">
      <c r="E66" s="139"/>
    </row>
    <row r="67" spans="5:5" x14ac:dyDescent="0.2">
      <c r="E67" s="139"/>
    </row>
    <row r="68" spans="5:5" x14ac:dyDescent="0.2">
      <c r="E68" s="139"/>
    </row>
    <row r="69" spans="5:5" x14ac:dyDescent="0.2">
      <c r="E69" s="139"/>
    </row>
    <row r="70" spans="5:5" x14ac:dyDescent="0.2">
      <c r="E70" s="139"/>
    </row>
    <row r="71" spans="5:5" x14ac:dyDescent="0.2">
      <c r="E71" s="139"/>
    </row>
    <row r="72" spans="5:5" x14ac:dyDescent="0.2">
      <c r="E72" s="139"/>
    </row>
    <row r="73" spans="5:5" x14ac:dyDescent="0.2">
      <c r="E73" s="139"/>
    </row>
    <row r="74" spans="5:5" x14ac:dyDescent="0.2">
      <c r="E74" s="139"/>
    </row>
    <row r="75" spans="5:5" x14ac:dyDescent="0.2">
      <c r="E75" s="139"/>
    </row>
    <row r="76" spans="5:5" x14ac:dyDescent="0.2">
      <c r="E76" s="139"/>
    </row>
    <row r="77" spans="5:5" x14ac:dyDescent="0.2">
      <c r="E77" s="139"/>
    </row>
    <row r="78" spans="5:5" x14ac:dyDescent="0.2">
      <c r="E78" s="139"/>
    </row>
    <row r="79" spans="5:5" x14ac:dyDescent="0.2">
      <c r="E79" s="139"/>
    </row>
    <row r="80" spans="5:5" x14ac:dyDescent="0.2">
      <c r="E80" s="139"/>
    </row>
    <row r="81" spans="1:7" x14ac:dyDescent="0.2">
      <c r="E81" s="139"/>
    </row>
    <row r="82" spans="1:7" x14ac:dyDescent="0.2">
      <c r="E82" s="139"/>
    </row>
    <row r="83" spans="1:7" x14ac:dyDescent="0.2">
      <c r="E83" s="139"/>
    </row>
    <row r="84" spans="1:7" x14ac:dyDescent="0.2">
      <c r="E84" s="139"/>
    </row>
    <row r="85" spans="1:7" x14ac:dyDescent="0.2">
      <c r="E85" s="139"/>
    </row>
    <row r="86" spans="1:7" x14ac:dyDescent="0.2">
      <c r="E86" s="139"/>
    </row>
    <row r="87" spans="1:7" x14ac:dyDescent="0.2">
      <c r="E87" s="139"/>
    </row>
    <row r="88" spans="1:7" x14ac:dyDescent="0.2">
      <c r="E88" s="139"/>
    </row>
    <row r="89" spans="1:7" x14ac:dyDescent="0.2">
      <c r="E89" s="139"/>
    </row>
    <row r="90" spans="1:7" x14ac:dyDescent="0.2">
      <c r="E90" s="139"/>
    </row>
    <row r="91" spans="1:7" x14ac:dyDescent="0.2">
      <c r="E91" s="139"/>
    </row>
    <row r="92" spans="1:7" x14ac:dyDescent="0.2">
      <c r="E92" s="139"/>
    </row>
    <row r="93" spans="1:7" x14ac:dyDescent="0.2">
      <c r="E93" s="139"/>
    </row>
    <row r="94" spans="1:7" x14ac:dyDescent="0.2">
      <c r="A94" s="194"/>
      <c r="B94" s="194"/>
    </row>
    <row r="95" spans="1:7" x14ac:dyDescent="0.2">
      <c r="A95" s="193"/>
      <c r="B95" s="193"/>
      <c r="C95" s="196"/>
      <c r="D95" s="196"/>
      <c r="E95" s="197"/>
      <c r="F95" s="196"/>
      <c r="G95" s="198"/>
    </row>
    <row r="96" spans="1:7" x14ac:dyDescent="0.2">
      <c r="A96" s="199"/>
      <c r="B96" s="199"/>
      <c r="C96" s="193"/>
      <c r="D96" s="193"/>
      <c r="E96" s="200"/>
      <c r="F96" s="193"/>
      <c r="G96" s="193"/>
    </row>
    <row r="97" spans="1:7" x14ac:dyDescent="0.2">
      <c r="A97" s="193"/>
      <c r="B97" s="193"/>
      <c r="C97" s="193"/>
      <c r="D97" s="193"/>
      <c r="E97" s="200"/>
      <c r="F97" s="193"/>
      <c r="G97" s="193"/>
    </row>
    <row r="98" spans="1:7" x14ac:dyDescent="0.2">
      <c r="A98" s="193"/>
      <c r="B98" s="193"/>
      <c r="C98" s="193"/>
      <c r="D98" s="193"/>
      <c r="E98" s="200"/>
      <c r="F98" s="193"/>
      <c r="G98" s="193"/>
    </row>
    <row r="99" spans="1:7" x14ac:dyDescent="0.2">
      <c r="A99" s="193"/>
      <c r="B99" s="193"/>
      <c r="C99" s="193"/>
      <c r="D99" s="193"/>
      <c r="E99" s="200"/>
      <c r="F99" s="193"/>
      <c r="G99" s="193"/>
    </row>
    <row r="100" spans="1:7" x14ac:dyDescent="0.2">
      <c r="A100" s="193"/>
      <c r="B100" s="193"/>
      <c r="C100" s="193"/>
      <c r="D100" s="193"/>
      <c r="E100" s="200"/>
      <c r="F100" s="193"/>
      <c r="G100" s="193"/>
    </row>
    <row r="101" spans="1:7" x14ac:dyDescent="0.2">
      <c r="A101" s="193"/>
      <c r="B101" s="193"/>
      <c r="C101" s="193"/>
      <c r="D101" s="193"/>
      <c r="E101" s="200"/>
      <c r="F101" s="193"/>
      <c r="G101" s="193"/>
    </row>
    <row r="102" spans="1:7" x14ac:dyDescent="0.2">
      <c r="A102" s="193"/>
      <c r="B102" s="193"/>
      <c r="C102" s="193"/>
      <c r="D102" s="193"/>
      <c r="E102" s="200"/>
      <c r="F102" s="193"/>
      <c r="G102" s="193"/>
    </row>
    <row r="103" spans="1:7" x14ac:dyDescent="0.2">
      <c r="A103" s="193"/>
      <c r="B103" s="193"/>
      <c r="C103" s="193"/>
      <c r="D103" s="193"/>
      <c r="E103" s="200"/>
      <c r="F103" s="193"/>
      <c r="G103" s="193"/>
    </row>
    <row r="104" spans="1:7" x14ac:dyDescent="0.2">
      <c r="A104" s="193"/>
      <c r="B104" s="193"/>
      <c r="C104" s="193"/>
      <c r="D104" s="193"/>
      <c r="E104" s="200"/>
      <c r="F104" s="193"/>
      <c r="G104" s="193"/>
    </row>
    <row r="105" spans="1:7" x14ac:dyDescent="0.2">
      <c r="A105" s="193"/>
      <c r="B105" s="193"/>
      <c r="C105" s="193"/>
      <c r="D105" s="193"/>
      <c r="E105" s="200"/>
      <c r="F105" s="193"/>
      <c r="G105" s="193"/>
    </row>
    <row r="106" spans="1:7" x14ac:dyDescent="0.2">
      <c r="A106" s="193"/>
      <c r="B106" s="193"/>
      <c r="C106" s="193"/>
      <c r="D106" s="193"/>
      <c r="E106" s="200"/>
      <c r="F106" s="193"/>
      <c r="G106" s="193"/>
    </row>
    <row r="107" spans="1:7" x14ac:dyDescent="0.2">
      <c r="A107" s="193"/>
      <c r="B107" s="193"/>
      <c r="C107" s="193"/>
      <c r="D107" s="193"/>
      <c r="E107" s="200"/>
      <c r="F107" s="193"/>
      <c r="G107" s="193"/>
    </row>
    <row r="108" spans="1:7" x14ac:dyDescent="0.2">
      <c r="A108" s="193"/>
      <c r="B108" s="193"/>
      <c r="C108" s="193"/>
      <c r="D108" s="193"/>
      <c r="E108" s="200"/>
      <c r="F108" s="193"/>
      <c r="G108" s="193"/>
    </row>
  </sheetData>
  <mergeCells count="10">
    <mergeCell ref="C17:D17"/>
    <mergeCell ref="C25:D25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2015-02-26T15:37:42Z</dcterms:created>
  <dcterms:modified xsi:type="dcterms:W3CDTF">2015-02-26T15:37:57Z</dcterms:modified>
</cp:coreProperties>
</file>